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 Assistant\Desktop\Assessing Files\"/>
    </mc:Choice>
  </mc:AlternateContent>
  <xr:revisionPtr revIDLastSave="0" documentId="8_{E93BA305-4C44-4C69-886A-76F2943A2A19}" xr6:coauthVersionLast="47" xr6:coauthVersionMax="47" xr10:uidLastSave="{00000000-0000-0000-0000-000000000000}"/>
  <workbookProtection workbookAlgorithmName="SHA-512" workbookHashValue="edMr+bNmJeUYlH2tX2vC+zb6/D0160fDjKXobf2bgeU0vYUh4Mp9ahUEHrGF9RBawyg6rsAShAeVJ1TTHTLsLw==" workbookSaltValue="x1kzFzKyyOcbeai1VMHzaA==" workbookSpinCount="100000" lockStructure="1"/>
  <bookViews>
    <workbookView xWindow="-120" yWindow="-120" windowWidth="29040" windowHeight="15720" xr2:uid="{60D4ED39-1370-4F26-9CB3-33C7568CEA68}"/>
  </bookViews>
  <sheets>
    <sheet name="Land Analysis" sheetId="2" r:id="rId1"/>
    <sheet name="Sheet1" sheetId="1" r:id="rId2"/>
  </sheets>
  <calcPr calcId="191029" iterate="1" iterateCount="5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F21" i="2"/>
  <c r="D21" i="2"/>
  <c r="I21" i="2"/>
  <c r="G29" i="2"/>
  <c r="G21" i="2" l="1"/>
  <c r="I23" i="2" s="1"/>
  <c r="K29" i="2"/>
  <c r="J29" i="2"/>
  <c r="K23" i="2" l="1"/>
</calcChain>
</file>

<file path=xl/sharedStrings.xml><?xml version="1.0" encoding="utf-8"?>
<sst xmlns="http://schemas.openxmlformats.org/spreadsheetml/2006/main" count="149" uniqueCount="77">
  <si>
    <t>Parcel Number</t>
  </si>
  <si>
    <t>Street Address</t>
  </si>
  <si>
    <t>Sale Date</t>
  </si>
  <si>
    <t>Sale Price</t>
  </si>
  <si>
    <t>Terms of Sale</t>
  </si>
  <si>
    <t>Adj. Sale $</t>
  </si>
  <si>
    <t>Land Residual</t>
  </si>
  <si>
    <t>Net Acres</t>
  </si>
  <si>
    <t>Total Acres</t>
  </si>
  <si>
    <t>Dollars/Acre</t>
  </si>
  <si>
    <t>Dollars/SqFt</t>
  </si>
  <si>
    <t>Liber/Page</t>
  </si>
  <si>
    <t>Other Parcels in Sale</t>
  </si>
  <si>
    <t>Land Table</t>
  </si>
  <si>
    <t>020-029-000-1300-00</t>
  </si>
  <si>
    <t>6947 STATE</t>
  </si>
  <si>
    <t>03-ARM’S LENGTH</t>
  </si>
  <si>
    <t>1527/142</t>
  </si>
  <si>
    <t>COMMERCIAL LAND</t>
  </si>
  <si>
    <t>Totals:</t>
  </si>
  <si>
    <t>Average</t>
  </si>
  <si>
    <t>per Net Acre=&gt;</t>
  </si>
  <si>
    <t>per SqFt=&gt;</t>
  </si>
  <si>
    <t>040-025-000-3500-00</t>
  </si>
  <si>
    <t>E OHMER</t>
  </si>
  <si>
    <t>1531/716</t>
  </si>
  <si>
    <t>1819/72</t>
  </si>
  <si>
    <t>16-025-001-80</t>
  </si>
  <si>
    <t>CROWN/M53</t>
  </si>
  <si>
    <t>11-030-000-4000-03</t>
  </si>
  <si>
    <t>SAGINAW</t>
  </si>
  <si>
    <t>1538/1036</t>
  </si>
  <si>
    <t>N</t>
  </si>
  <si>
    <t>Y</t>
  </si>
  <si>
    <t>051-018-000-1900-00</t>
  </si>
  <si>
    <t>441 GOODRICH</t>
  </si>
  <si>
    <t>1509/535</t>
  </si>
  <si>
    <t>051-500-113-0400-02</t>
  </si>
  <si>
    <t>N MAIN</t>
  </si>
  <si>
    <t>1509/1040</t>
  </si>
  <si>
    <t>020-017-000-0800-00</t>
  </si>
  <si>
    <t>V/L 5156 W SAGINAW</t>
  </si>
  <si>
    <t>1537/744</t>
  </si>
  <si>
    <t>013-027-200-0100-05</t>
  </si>
  <si>
    <t>MERTZ</t>
  </si>
  <si>
    <t>1543/825</t>
  </si>
  <si>
    <t>COMMENTS</t>
  </si>
  <si>
    <t>VASSAR SALE</t>
  </si>
  <si>
    <t>COUNTY SALE</t>
  </si>
  <si>
    <t>25-11-4-14-4001-005</t>
  </si>
  <si>
    <t>4930 EAST</t>
  </si>
  <si>
    <t>202200/7163</t>
  </si>
  <si>
    <t>013-017-100-0300-05</t>
  </si>
  <si>
    <t>V/L W CARO</t>
  </si>
  <si>
    <t>1440/357</t>
  </si>
  <si>
    <t>09-11-5-25-2006-001</t>
  </si>
  <si>
    <t>BARON</t>
  </si>
  <si>
    <t>09-11-5-25-2006-002</t>
  </si>
  <si>
    <t>10-12-5-16-1002-000</t>
  </si>
  <si>
    <t>3700 E WASHINGTON</t>
  </si>
  <si>
    <t>013-017-200-0105-01</t>
  </si>
  <si>
    <t>V/L CARO/DIXON</t>
  </si>
  <si>
    <t>LISTING</t>
  </si>
  <si>
    <t>06-12-6-35-2002-001</t>
  </si>
  <si>
    <t>1075 S GERA</t>
  </si>
  <si>
    <t>016-002-000-1200-00</t>
  </si>
  <si>
    <t>3525 W CLOTHIER</t>
  </si>
  <si>
    <t>1487/1157</t>
  </si>
  <si>
    <t>020-018-000-2000-01</t>
  </si>
  <si>
    <t>V/L STATE/DUBOIS</t>
  </si>
  <si>
    <t>1488/502</t>
  </si>
  <si>
    <t>035-033-000-4530-00</t>
  </si>
  <si>
    <t>DOERR</t>
  </si>
  <si>
    <t>15-035-035-00</t>
  </si>
  <si>
    <t>N CASEVILLE</t>
  </si>
  <si>
    <t>1734/497</t>
  </si>
  <si>
    <t xml:space="preserve">2025 = 12,346 per acre; a 43.927% Increase from 2024 7,900 per acre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</si>
</sst>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mm/dd/yy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40" fontId="2" fillId="4" borderId="2" xfId="0" applyNumberFormat="1" applyFont="1" applyFill="1" applyBorder="1"/>
    <xf numFmtId="0" fontId="0" fillId="4" borderId="0" xfId="0" applyFill="1"/>
    <xf numFmtId="164" fontId="0" fillId="4" borderId="0" xfId="0" applyNumberFormat="1" applyFill="1"/>
    <xf numFmtId="6" fontId="0" fillId="4" borderId="0" xfId="0" applyNumberFormat="1" applyFill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C4E6-5DF5-47F0-8FFE-9445EF7F9A7A}">
  <dimension ref="A1:AI29"/>
  <sheetViews>
    <sheetView tabSelected="1" zoomScaleNormal="100" workbookViewId="0">
      <selection activeCell="E25" sqref="E25"/>
    </sheetView>
  </sheetViews>
  <sheetFormatPr defaultRowHeight="15" x14ac:dyDescent="0.25"/>
  <cols>
    <col min="1" max="1" width="20.5703125" customWidth="1"/>
    <col min="2" max="2" width="20" customWidth="1"/>
    <col min="3" max="3" width="12.140625" style="13" customWidth="1"/>
    <col min="4" max="4" width="12.85546875" style="8" customWidth="1"/>
    <col min="5" max="5" width="18.7109375" customWidth="1"/>
    <col min="6" max="6" width="12.42578125" style="8" customWidth="1"/>
    <col min="7" max="7" width="15.28515625" style="8" customWidth="1"/>
    <col min="8" max="8" width="14.7109375" style="18" customWidth="1"/>
    <col min="9" max="9" width="16.7109375" style="18" customWidth="1"/>
    <col min="10" max="10" width="17.7109375" style="8" customWidth="1"/>
    <col min="11" max="11" width="14" style="23" customWidth="1"/>
    <col min="12" max="12" width="14.7109375" customWidth="1"/>
    <col min="13" max="13" width="18.42578125" customWidth="1"/>
    <col min="14" max="14" width="22" customWidth="1"/>
    <col min="15" max="15" width="20.7109375" customWidth="1"/>
  </cols>
  <sheetData>
    <row r="1" spans="1:35" x14ac:dyDescent="0.25">
      <c r="A1" s="1" t="s">
        <v>0</v>
      </c>
      <c r="B1" s="1" t="s">
        <v>1</v>
      </c>
      <c r="C1" s="12" t="s">
        <v>2</v>
      </c>
      <c r="D1" s="7" t="s">
        <v>3</v>
      </c>
      <c r="E1" s="1" t="s">
        <v>4</v>
      </c>
      <c r="F1" s="7" t="s">
        <v>5</v>
      </c>
      <c r="G1" s="7" t="s">
        <v>6</v>
      </c>
      <c r="H1" s="17" t="s">
        <v>7</v>
      </c>
      <c r="I1" s="17" t="s">
        <v>8</v>
      </c>
      <c r="J1" s="7" t="s">
        <v>9</v>
      </c>
      <c r="K1" s="22" t="s">
        <v>10</v>
      </c>
      <c r="L1" s="1" t="s">
        <v>11</v>
      </c>
      <c r="M1" s="1" t="s">
        <v>12</v>
      </c>
      <c r="N1" s="1" t="s">
        <v>13</v>
      </c>
      <c r="O1" s="1" t="s">
        <v>46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3" spans="1:35" x14ac:dyDescent="0.25">
      <c r="A3" t="s">
        <v>23</v>
      </c>
      <c r="B3" t="s">
        <v>24</v>
      </c>
      <c r="C3" s="13">
        <v>45038</v>
      </c>
      <c r="D3" s="8">
        <v>29900</v>
      </c>
      <c r="E3" t="s">
        <v>16</v>
      </c>
      <c r="F3" s="8">
        <v>29900</v>
      </c>
      <c r="G3" s="8">
        <v>29900</v>
      </c>
      <c r="H3" s="18">
        <v>1.06</v>
      </c>
      <c r="I3" s="18">
        <v>1.06</v>
      </c>
      <c r="J3" s="8">
        <v>28208</v>
      </c>
      <c r="K3" s="23">
        <v>0.65</v>
      </c>
      <c r="L3" t="s">
        <v>25</v>
      </c>
      <c r="M3" t="s">
        <v>32</v>
      </c>
      <c r="N3" t="s">
        <v>18</v>
      </c>
      <c r="O3" s="3" t="s">
        <v>48</v>
      </c>
      <c r="Z3" s="2"/>
      <c r="AB3" s="2"/>
    </row>
    <row r="4" spans="1:35" x14ac:dyDescent="0.25">
      <c r="A4" t="s">
        <v>27</v>
      </c>
      <c r="B4" t="s">
        <v>28</v>
      </c>
      <c r="C4" s="13">
        <v>45091</v>
      </c>
      <c r="D4" s="8">
        <v>53900</v>
      </c>
      <c r="E4" t="s">
        <v>16</v>
      </c>
      <c r="F4" s="8">
        <v>53900</v>
      </c>
      <c r="G4" s="8">
        <v>53900</v>
      </c>
      <c r="H4" s="18">
        <v>4.4000000000000004</v>
      </c>
      <c r="I4" s="18">
        <v>4.4000000000000004</v>
      </c>
      <c r="J4" s="8">
        <v>12250</v>
      </c>
      <c r="K4" s="23">
        <v>0.28000000000000003</v>
      </c>
      <c r="L4" t="s">
        <v>26</v>
      </c>
      <c r="M4" t="s">
        <v>32</v>
      </c>
      <c r="N4" t="s">
        <v>18</v>
      </c>
      <c r="O4" s="3" t="s">
        <v>48</v>
      </c>
      <c r="Z4" s="2"/>
      <c r="AB4" s="2"/>
    </row>
    <row r="5" spans="1:35" x14ac:dyDescent="0.25">
      <c r="A5" t="s">
        <v>29</v>
      </c>
      <c r="B5" t="s">
        <v>30</v>
      </c>
      <c r="C5" s="13">
        <v>45183</v>
      </c>
      <c r="D5" s="8">
        <v>255000</v>
      </c>
      <c r="E5" t="s">
        <v>16</v>
      </c>
      <c r="F5" s="8">
        <v>255000</v>
      </c>
      <c r="G5" s="8">
        <v>255000</v>
      </c>
      <c r="H5" s="18">
        <v>44.85</v>
      </c>
      <c r="I5" s="18">
        <v>44.85</v>
      </c>
      <c r="J5" s="8">
        <v>5715</v>
      </c>
      <c r="K5" s="23">
        <v>0.13</v>
      </c>
      <c r="L5" t="s">
        <v>31</v>
      </c>
      <c r="M5" t="s">
        <v>33</v>
      </c>
      <c r="N5" t="s">
        <v>18</v>
      </c>
      <c r="O5" s="3" t="s">
        <v>48</v>
      </c>
      <c r="Z5" s="2"/>
      <c r="AB5" s="2"/>
    </row>
    <row r="6" spans="1:35" x14ac:dyDescent="0.25">
      <c r="A6" t="s">
        <v>34</v>
      </c>
      <c r="B6" t="s">
        <v>35</v>
      </c>
      <c r="C6" s="13">
        <v>44687</v>
      </c>
      <c r="D6" s="8">
        <v>69900</v>
      </c>
      <c r="E6" t="s">
        <v>16</v>
      </c>
      <c r="F6" s="8">
        <v>69900</v>
      </c>
      <c r="G6" s="8">
        <v>69900</v>
      </c>
      <c r="H6" s="18">
        <v>2.58</v>
      </c>
      <c r="I6" s="18">
        <v>2.58</v>
      </c>
      <c r="J6" s="8">
        <v>30458</v>
      </c>
      <c r="K6" s="23">
        <v>0.7</v>
      </c>
      <c r="L6" t="s">
        <v>36</v>
      </c>
      <c r="M6" t="s">
        <v>32</v>
      </c>
      <c r="N6" t="s">
        <v>18</v>
      </c>
      <c r="O6" s="3" t="s">
        <v>48</v>
      </c>
      <c r="Z6" s="2"/>
      <c r="AB6" s="2"/>
    </row>
    <row r="7" spans="1:35" x14ac:dyDescent="0.25">
      <c r="A7" t="s">
        <v>37</v>
      </c>
      <c r="B7" t="s">
        <v>38</v>
      </c>
      <c r="C7" s="13">
        <v>44713</v>
      </c>
      <c r="D7" s="8">
        <v>19900</v>
      </c>
      <c r="E7" t="s">
        <v>16</v>
      </c>
      <c r="F7" s="8">
        <v>19900</v>
      </c>
      <c r="G7" s="8">
        <v>19900</v>
      </c>
      <c r="H7" s="18">
        <v>1.31</v>
      </c>
      <c r="I7" s="18">
        <v>1.31</v>
      </c>
      <c r="J7" s="8">
        <v>15191</v>
      </c>
      <c r="K7" s="23">
        <v>0.35</v>
      </c>
      <c r="L7" t="s">
        <v>39</v>
      </c>
      <c r="M7" t="s">
        <v>32</v>
      </c>
      <c r="N7" t="s">
        <v>18</v>
      </c>
      <c r="O7" s="3" t="s">
        <v>48</v>
      </c>
      <c r="Z7" s="2"/>
      <c r="AB7" s="2"/>
    </row>
    <row r="8" spans="1:35" x14ac:dyDescent="0.25">
      <c r="A8" t="s">
        <v>40</v>
      </c>
      <c r="B8" t="s">
        <v>41</v>
      </c>
      <c r="C8" s="13">
        <v>45078</v>
      </c>
      <c r="D8" s="8">
        <v>105000</v>
      </c>
      <c r="E8" t="s">
        <v>16</v>
      </c>
      <c r="F8" s="8">
        <v>105000</v>
      </c>
      <c r="G8" s="8">
        <v>105000</v>
      </c>
      <c r="H8" s="18">
        <v>9</v>
      </c>
      <c r="I8" s="18">
        <v>9</v>
      </c>
      <c r="J8" s="8">
        <v>12743</v>
      </c>
      <c r="K8" s="23">
        <v>0.28999999999999998</v>
      </c>
      <c r="L8" t="s">
        <v>42</v>
      </c>
      <c r="M8" t="s">
        <v>32</v>
      </c>
      <c r="N8" t="s">
        <v>18</v>
      </c>
      <c r="O8" s="3" t="s">
        <v>48</v>
      </c>
      <c r="Z8" s="2"/>
      <c r="AB8" s="2"/>
    </row>
    <row r="9" spans="1:35" x14ac:dyDescent="0.25">
      <c r="A9" t="s">
        <v>43</v>
      </c>
      <c r="B9" t="s">
        <v>44</v>
      </c>
      <c r="C9" s="13">
        <v>45250</v>
      </c>
      <c r="D9" s="8">
        <v>49000</v>
      </c>
      <c r="E9" t="s">
        <v>16</v>
      </c>
      <c r="F9" s="8">
        <v>49000</v>
      </c>
      <c r="G9" s="8">
        <v>49000</v>
      </c>
      <c r="H9" s="18">
        <v>4.3600000000000003</v>
      </c>
      <c r="I9" s="18">
        <v>4.3600000000000003</v>
      </c>
      <c r="J9" s="8">
        <v>13865</v>
      </c>
      <c r="K9" s="23">
        <v>0.32</v>
      </c>
      <c r="L9" t="s">
        <v>45</v>
      </c>
      <c r="M9" t="s">
        <v>32</v>
      </c>
      <c r="N9" t="s">
        <v>18</v>
      </c>
      <c r="O9" s="3" t="s">
        <v>48</v>
      </c>
      <c r="Z9" s="2"/>
      <c r="AB9" s="2"/>
    </row>
    <row r="10" spans="1:35" x14ac:dyDescent="0.25">
      <c r="A10" t="s">
        <v>49</v>
      </c>
      <c r="B10" t="s">
        <v>50</v>
      </c>
      <c r="C10" s="13">
        <v>44636</v>
      </c>
      <c r="D10" s="8">
        <v>85000</v>
      </c>
      <c r="E10" t="s">
        <v>16</v>
      </c>
      <c r="F10" s="8">
        <v>85000</v>
      </c>
      <c r="G10" s="8">
        <v>85000</v>
      </c>
      <c r="H10" s="18">
        <v>3.8</v>
      </c>
      <c r="I10" s="18">
        <v>3.8</v>
      </c>
      <c r="J10" s="8">
        <v>22368</v>
      </c>
      <c r="K10" s="23">
        <v>0.51</v>
      </c>
      <c r="L10" t="s">
        <v>51</v>
      </c>
      <c r="M10" t="s">
        <v>32</v>
      </c>
      <c r="N10" t="s">
        <v>18</v>
      </c>
      <c r="O10" s="3" t="s">
        <v>48</v>
      </c>
      <c r="Z10" s="2"/>
      <c r="AB10" s="2"/>
    </row>
    <row r="11" spans="1:35" x14ac:dyDescent="0.25">
      <c r="A11" t="s">
        <v>52</v>
      </c>
      <c r="B11" t="s">
        <v>53</v>
      </c>
      <c r="C11" s="13">
        <v>43861</v>
      </c>
      <c r="D11" s="8">
        <v>60000</v>
      </c>
      <c r="E11" t="s">
        <v>16</v>
      </c>
      <c r="F11" s="8">
        <v>60000</v>
      </c>
      <c r="G11" s="8">
        <v>60000</v>
      </c>
      <c r="H11" s="18">
        <v>8.0299999999999994</v>
      </c>
      <c r="I11" s="18">
        <v>8.0299999999999994</v>
      </c>
      <c r="J11" s="8">
        <v>7959</v>
      </c>
      <c r="K11" s="23">
        <v>0.18</v>
      </c>
      <c r="L11" t="s">
        <v>54</v>
      </c>
      <c r="M11" t="s">
        <v>32</v>
      </c>
      <c r="N11" t="s">
        <v>18</v>
      </c>
      <c r="O11" s="3" t="s">
        <v>48</v>
      </c>
      <c r="Z11" s="2"/>
      <c r="AB11" s="2"/>
    </row>
    <row r="12" spans="1:35" x14ac:dyDescent="0.25">
      <c r="A12" t="s">
        <v>55</v>
      </c>
      <c r="B12" t="s">
        <v>56</v>
      </c>
      <c r="C12" s="13">
        <v>44113</v>
      </c>
      <c r="D12" s="8">
        <v>70000</v>
      </c>
      <c r="E12" t="s">
        <v>16</v>
      </c>
      <c r="F12" s="8">
        <v>70000</v>
      </c>
      <c r="G12" s="8">
        <v>70000</v>
      </c>
      <c r="H12" s="18">
        <v>2</v>
      </c>
      <c r="I12" s="18">
        <v>2</v>
      </c>
      <c r="J12" s="8">
        <v>35000</v>
      </c>
      <c r="K12" s="23">
        <v>0.8</v>
      </c>
      <c r="L12">
        <v>2020030499</v>
      </c>
      <c r="M12" t="s">
        <v>32</v>
      </c>
      <c r="N12" t="s">
        <v>18</v>
      </c>
      <c r="O12" s="3" t="s">
        <v>48</v>
      </c>
      <c r="Z12" s="2"/>
      <c r="AB12" s="2"/>
    </row>
    <row r="13" spans="1:35" x14ac:dyDescent="0.25">
      <c r="A13" t="s">
        <v>57</v>
      </c>
      <c r="B13" t="s">
        <v>56</v>
      </c>
      <c r="C13" s="13">
        <v>44113</v>
      </c>
      <c r="D13" s="8">
        <v>70000</v>
      </c>
      <c r="E13" t="s">
        <v>16</v>
      </c>
      <c r="F13" s="8">
        <v>70000</v>
      </c>
      <c r="G13" s="8">
        <v>70000</v>
      </c>
      <c r="H13" s="18">
        <v>2</v>
      </c>
      <c r="I13" s="18">
        <v>2</v>
      </c>
      <c r="J13" s="8">
        <v>35000</v>
      </c>
      <c r="K13" s="23">
        <v>0.8</v>
      </c>
      <c r="L13">
        <v>2020030498</v>
      </c>
      <c r="M13" t="s">
        <v>32</v>
      </c>
      <c r="N13" t="s">
        <v>18</v>
      </c>
      <c r="O13" s="3" t="s">
        <v>48</v>
      </c>
      <c r="Z13" s="2"/>
      <c r="AB13" s="2"/>
    </row>
    <row r="14" spans="1:35" x14ac:dyDescent="0.25">
      <c r="A14" t="s">
        <v>58</v>
      </c>
      <c r="B14" t="s">
        <v>59</v>
      </c>
      <c r="C14" s="13">
        <v>44251</v>
      </c>
      <c r="D14" s="8">
        <v>65000</v>
      </c>
      <c r="E14" t="s">
        <v>16</v>
      </c>
      <c r="F14" s="8">
        <v>65000</v>
      </c>
      <c r="G14" s="8">
        <v>65000</v>
      </c>
      <c r="H14" s="18">
        <v>2.2999999999999998</v>
      </c>
      <c r="I14" s="18">
        <v>2.2999999999999998</v>
      </c>
      <c r="J14" s="8">
        <v>28261</v>
      </c>
      <c r="K14" s="23">
        <v>0.65</v>
      </c>
      <c r="L14">
        <v>2021006905</v>
      </c>
      <c r="M14" t="s">
        <v>32</v>
      </c>
      <c r="N14" t="s">
        <v>18</v>
      </c>
      <c r="O14" s="3" t="s">
        <v>48</v>
      </c>
      <c r="Z14" s="2"/>
      <c r="AB14" s="2"/>
    </row>
    <row r="15" spans="1:35" x14ac:dyDescent="0.25">
      <c r="A15" t="s">
        <v>60</v>
      </c>
      <c r="B15" t="s">
        <v>61</v>
      </c>
      <c r="C15" s="13">
        <v>44357</v>
      </c>
      <c r="D15" s="8">
        <v>74900</v>
      </c>
      <c r="E15" t="s">
        <v>16</v>
      </c>
      <c r="F15" s="8">
        <v>74900</v>
      </c>
      <c r="G15" s="8">
        <v>74900</v>
      </c>
      <c r="H15" s="18">
        <v>3.06</v>
      </c>
      <c r="I15" s="18">
        <v>3.06</v>
      </c>
      <c r="J15" s="8">
        <v>28797</v>
      </c>
      <c r="K15" s="23">
        <v>0.66</v>
      </c>
      <c r="L15" t="s">
        <v>62</v>
      </c>
      <c r="M15" t="s">
        <v>33</v>
      </c>
      <c r="N15" t="s">
        <v>18</v>
      </c>
      <c r="O15" s="3" t="s">
        <v>48</v>
      </c>
      <c r="Z15" s="2"/>
      <c r="AB15" s="2"/>
    </row>
    <row r="16" spans="1:35" x14ac:dyDescent="0.25">
      <c r="A16" t="s">
        <v>63</v>
      </c>
      <c r="B16" t="s">
        <v>64</v>
      </c>
      <c r="C16" s="13">
        <v>44055</v>
      </c>
      <c r="D16" s="8">
        <v>137000</v>
      </c>
      <c r="E16" t="s">
        <v>16</v>
      </c>
      <c r="F16" s="8">
        <v>137000</v>
      </c>
      <c r="G16" s="8">
        <v>137000</v>
      </c>
      <c r="H16" s="18">
        <v>6.89</v>
      </c>
      <c r="I16" s="18">
        <v>6.89</v>
      </c>
      <c r="J16" s="8">
        <v>22533</v>
      </c>
      <c r="K16" s="23">
        <v>0.52</v>
      </c>
      <c r="L16">
        <v>2020020651</v>
      </c>
      <c r="M16" t="s">
        <v>32</v>
      </c>
      <c r="N16" t="s">
        <v>18</v>
      </c>
      <c r="O16" s="3" t="s">
        <v>48</v>
      </c>
      <c r="Z16" s="2"/>
      <c r="AB16" s="2"/>
    </row>
    <row r="17" spans="1:28" x14ac:dyDescent="0.25">
      <c r="A17" t="s">
        <v>65</v>
      </c>
      <c r="B17" t="s">
        <v>66</v>
      </c>
      <c r="C17" s="13">
        <v>44005</v>
      </c>
      <c r="D17" s="8">
        <v>45000</v>
      </c>
      <c r="E17" t="s">
        <v>16</v>
      </c>
      <c r="F17" s="8">
        <v>45000</v>
      </c>
      <c r="G17" s="8">
        <v>45000</v>
      </c>
      <c r="H17" s="18">
        <v>5</v>
      </c>
      <c r="I17" s="18">
        <v>5</v>
      </c>
      <c r="J17" s="8">
        <v>7563</v>
      </c>
      <c r="K17" s="23">
        <v>0.17</v>
      </c>
      <c r="L17" t="s">
        <v>67</v>
      </c>
      <c r="M17" t="s">
        <v>32</v>
      </c>
      <c r="N17" t="s">
        <v>18</v>
      </c>
      <c r="O17" s="3" t="s">
        <v>48</v>
      </c>
      <c r="Z17" s="2"/>
      <c r="AB17" s="2"/>
    </row>
    <row r="18" spans="1:28" x14ac:dyDescent="0.25">
      <c r="A18" t="s">
        <v>68</v>
      </c>
      <c r="B18" t="s">
        <v>69</v>
      </c>
      <c r="C18" s="13">
        <v>44412</v>
      </c>
      <c r="D18" s="8">
        <v>39000</v>
      </c>
      <c r="E18" t="s">
        <v>16</v>
      </c>
      <c r="F18" s="8">
        <v>39000</v>
      </c>
      <c r="G18" s="8">
        <v>39000</v>
      </c>
      <c r="H18" s="18">
        <v>2.04</v>
      </c>
      <c r="I18" s="18">
        <v>2.04</v>
      </c>
      <c r="J18" s="8">
        <v>19118</v>
      </c>
      <c r="K18" s="23">
        <v>0.44</v>
      </c>
      <c r="L18" t="s">
        <v>70</v>
      </c>
      <c r="M18" t="s">
        <v>32</v>
      </c>
      <c r="N18" t="s">
        <v>18</v>
      </c>
      <c r="O18" s="3" t="s">
        <v>48</v>
      </c>
      <c r="Z18" s="2"/>
      <c r="AB18" s="2"/>
    </row>
    <row r="19" spans="1:28" x14ac:dyDescent="0.25">
      <c r="A19" t="s">
        <v>71</v>
      </c>
      <c r="B19" t="s">
        <v>72</v>
      </c>
      <c r="C19" s="13">
        <v>44425</v>
      </c>
      <c r="D19" s="8">
        <v>49900</v>
      </c>
      <c r="E19" t="s">
        <v>16</v>
      </c>
      <c r="F19" s="8">
        <v>49900</v>
      </c>
      <c r="G19" s="8">
        <v>49900</v>
      </c>
      <c r="H19" s="18">
        <v>3.67</v>
      </c>
      <c r="I19" s="18">
        <v>3.67</v>
      </c>
      <c r="J19" s="8">
        <v>13597</v>
      </c>
      <c r="K19" s="23">
        <v>0.31</v>
      </c>
      <c r="L19" t="s">
        <v>62</v>
      </c>
      <c r="M19" t="s">
        <v>32</v>
      </c>
      <c r="N19" t="s">
        <v>18</v>
      </c>
      <c r="O19" s="3" t="s">
        <v>48</v>
      </c>
      <c r="Z19" s="2"/>
      <c r="AB19" s="2"/>
    </row>
    <row r="20" spans="1:28" ht="15.75" thickBot="1" x14ac:dyDescent="0.3">
      <c r="A20" t="s">
        <v>73</v>
      </c>
      <c r="B20" t="s">
        <v>74</v>
      </c>
      <c r="C20" s="13">
        <v>44237</v>
      </c>
      <c r="D20" s="8">
        <v>65000</v>
      </c>
      <c r="E20" t="s">
        <v>16</v>
      </c>
      <c r="F20" s="8">
        <v>65000</v>
      </c>
      <c r="G20" s="8">
        <v>47044</v>
      </c>
      <c r="H20" s="18">
        <v>1</v>
      </c>
      <c r="I20" s="18">
        <v>1</v>
      </c>
      <c r="J20" s="8">
        <v>17956</v>
      </c>
      <c r="K20" s="23">
        <v>0.49</v>
      </c>
      <c r="L20" t="s">
        <v>75</v>
      </c>
      <c r="M20" t="s">
        <v>32</v>
      </c>
      <c r="N20" t="s">
        <v>18</v>
      </c>
      <c r="O20" s="3" t="s">
        <v>48</v>
      </c>
      <c r="Z20" s="2"/>
      <c r="AB20" s="2"/>
    </row>
    <row r="21" spans="1:28" ht="15.75" thickTop="1" x14ac:dyDescent="0.25">
      <c r="A21" s="4"/>
      <c r="B21" s="4"/>
      <c r="C21" s="14" t="s">
        <v>19</v>
      </c>
      <c r="D21" s="9">
        <f>+SUM(D2:D20)</f>
        <v>1343400</v>
      </c>
      <c r="E21" s="4"/>
      <c r="F21" s="9">
        <f>+SUM(F2:F20)</f>
        <v>1343400</v>
      </c>
      <c r="G21" s="9">
        <f>+SUM(G2:G20)</f>
        <v>1325444</v>
      </c>
      <c r="H21" s="19">
        <f>+SUM(H2:H20)</f>
        <v>107.35000000000001</v>
      </c>
      <c r="I21" s="19">
        <f>+SUM(I2:I20)</f>
        <v>107.35000000000001</v>
      </c>
      <c r="J21" s="9"/>
      <c r="K21" s="24"/>
      <c r="L21" s="4"/>
      <c r="M21" s="4"/>
      <c r="N21" s="4"/>
      <c r="O21" s="4"/>
    </row>
    <row r="22" spans="1:28" x14ac:dyDescent="0.25">
      <c r="A22" s="5"/>
      <c r="B22" s="5"/>
      <c r="C22" s="15"/>
      <c r="D22" s="10"/>
      <c r="E22" s="5"/>
      <c r="F22" s="10"/>
      <c r="G22" s="10"/>
      <c r="H22" s="20" t="s">
        <v>20</v>
      </c>
      <c r="I22" s="20"/>
      <c r="J22" s="10" t="s">
        <v>20</v>
      </c>
      <c r="K22" s="25"/>
      <c r="L22" s="5"/>
      <c r="M22" s="5"/>
      <c r="N22" s="5"/>
      <c r="O22" s="5"/>
    </row>
    <row r="23" spans="1:28" x14ac:dyDescent="0.25">
      <c r="A23" s="6"/>
      <c r="B23" s="6"/>
      <c r="C23" s="16"/>
      <c r="D23" s="11"/>
      <c r="E23" s="6"/>
      <c r="F23" s="11"/>
      <c r="G23" s="11"/>
      <c r="H23" s="21" t="s">
        <v>21</v>
      </c>
      <c r="I23" s="27">
        <f>G21/H21</f>
        <v>12346.939916162086</v>
      </c>
      <c r="J23" s="11" t="s">
        <v>22</v>
      </c>
      <c r="K23" s="26">
        <f>G21/H21/43560</f>
        <v>0.28344673820390465</v>
      </c>
      <c r="L23" s="6"/>
      <c r="M23" s="6"/>
      <c r="N23" s="6"/>
      <c r="O23" s="6"/>
    </row>
    <row r="25" spans="1:28" x14ac:dyDescent="0.25">
      <c r="A25" s="28" t="s">
        <v>76</v>
      </c>
      <c r="B25" s="28"/>
      <c r="C25" s="29"/>
      <c r="D25" s="30"/>
    </row>
    <row r="29" spans="1:28" x14ac:dyDescent="0.25">
      <c r="A29" t="s">
        <v>14</v>
      </c>
      <c r="B29" t="s">
        <v>15</v>
      </c>
      <c r="C29" s="13">
        <v>44943</v>
      </c>
      <c r="D29" s="8">
        <v>199900</v>
      </c>
      <c r="E29" t="s">
        <v>16</v>
      </c>
      <c r="F29" s="8">
        <v>199900</v>
      </c>
      <c r="G29" s="8">
        <f>F29-51078</f>
        <v>148822</v>
      </c>
      <c r="H29" s="18">
        <v>34</v>
      </c>
      <c r="I29" s="18">
        <v>34</v>
      </c>
      <c r="J29" s="8">
        <f>G29/H29</f>
        <v>4377.1176470588234</v>
      </c>
      <c r="K29" s="23">
        <f>G29/H29/43560</f>
        <v>0.10048479446875168</v>
      </c>
      <c r="L29" t="s">
        <v>17</v>
      </c>
      <c r="N29" t="s">
        <v>18</v>
      </c>
      <c r="O29" s="3" t="s">
        <v>47</v>
      </c>
      <c r="Z29" s="2"/>
      <c r="AB29" s="2"/>
    </row>
  </sheetData>
  <sheetProtection algorithmName="SHA-512" hashValue="pLa2dTZLgQsRVKfqc9nBN+1DlkKikFcdUiUV+iPYh5KRQhCGy5l2DUSXSBT8eS/TvGQOKUwbOmchUFamILShZA==" saltValue="YxfhAhAm2QUPijGV68R42g==" spinCount="100000" sheet="1" objects="1" scenarios="1" selectLockedCells="1" selectUnlockedCells="1"/>
  <conditionalFormatting sqref="A3:O20 A29:O2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BB7B-95F5-43CC-B11F-13DA2F2E53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Hickmott</dc:creator>
  <cp:lastModifiedBy>Sarah Osentoski</cp:lastModifiedBy>
  <dcterms:created xsi:type="dcterms:W3CDTF">2025-01-27T18:20:30Z</dcterms:created>
  <dcterms:modified xsi:type="dcterms:W3CDTF">2025-02-24T17:53:12Z</dcterms:modified>
</cp:coreProperties>
</file>