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"/>
    </mc:Choice>
  </mc:AlternateContent>
  <xr:revisionPtr revIDLastSave="0" documentId="8_{6E1B53A1-FE6D-46CE-8EF7-2F3F573DC5FE}" xr6:coauthVersionLast="47" xr6:coauthVersionMax="47" xr10:uidLastSave="{00000000-0000-0000-0000-000000000000}"/>
  <workbookProtection workbookAlgorithmName="SHA-512" workbookHashValue="p1tF17bvoc9pupP4utL7i0T8hClChhJI9JmiXRux+tPn32VQoSOKg1fjunzCg7tF5oPjwMwiav24tOYSzIzqjg==" workbookSaltValue="28oGJjvd/BFEzwcPTlVZPQ==" workbookSpinCount="100000" lockStructure="1"/>
  <bookViews>
    <workbookView xWindow="-120" yWindow="-120" windowWidth="29040" windowHeight="15720" xr2:uid="{AD59AED4-25EC-4BB9-8BD7-5B0F984CA629}"/>
  </bookViews>
  <sheets>
    <sheet name="Land Analysis" sheetId="2" r:id="rId1"/>
    <sheet name="Sheet1" sheetId="1" r:id="rId2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H16" i="2"/>
  <c r="I2" i="2"/>
  <c r="N2" i="2" s="1"/>
  <c r="M2" i="2" l="1"/>
  <c r="D16" i="2" l="1"/>
  <c r="G16" i="2"/>
  <c r="K16" i="2"/>
  <c r="L16" i="2"/>
  <c r="I16" i="2" l="1"/>
  <c r="L18" i="2" s="1"/>
  <c r="N18" i="2" l="1"/>
</calcChain>
</file>

<file path=xl/sharedStrings.xml><?xml version="1.0" encoding="utf-8"?>
<sst xmlns="http://schemas.openxmlformats.org/spreadsheetml/2006/main" count="95" uniqueCount="65">
  <si>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</si>
  <si>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</si>
  <si>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</si>
  <si>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</si>
  <si>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</si>
  <si>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</si>
  <si>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</si>
  <si>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Appraisal</t>
  </si>
  <si>
    <t>Land Residual</t>
  </si>
  <si>
    <t>Est. Land Value</t>
  </si>
  <si>
    <t>Net Acres</t>
  </si>
  <si>
    <t>Total Acres</t>
  </si>
  <si>
    <t>Dollars/Acre</t>
  </si>
  <si>
    <t>Dollars/SqFt</t>
  </si>
  <si>
    <t>Liber/Page</t>
  </si>
  <si>
    <t>Other Parcels in Sale</t>
  </si>
  <si>
    <t>WD</t>
  </si>
  <si>
    <t>03-ARM'S LENGTH</t>
  </si>
  <si>
    <t>021-014-000-0600-00</t>
  </si>
  <si>
    <t>EDWARD RD</t>
  </si>
  <si>
    <t>PTA</t>
  </si>
  <si>
    <t>1545/222</t>
  </si>
  <si>
    <t>Totals:</t>
  </si>
  <si>
    <t>Average</t>
  </si>
  <si>
    <t>per Net Acre=&gt;</t>
  </si>
  <si>
    <t>per SqFt=&gt;</t>
  </si>
  <si>
    <t xml:space="preserve">Comments </t>
  </si>
  <si>
    <t xml:space="preserve">WATERTOWN SALE  </t>
  </si>
  <si>
    <t>003-018-400-0470-00</t>
  </si>
  <si>
    <t>1534/920</t>
  </si>
  <si>
    <t>003-036-200-0215-00</t>
  </si>
  <si>
    <t>1526/1203</t>
  </si>
  <si>
    <t>005-016-000-2200-02</t>
  </si>
  <si>
    <t>1575/700</t>
  </si>
  <si>
    <t>1508/95</t>
  </si>
  <si>
    <t>005-018-000-1400-01</t>
  </si>
  <si>
    <t>1510/587</t>
  </si>
  <si>
    <t>011-002-000-2000-02</t>
  </si>
  <si>
    <t>1542/1212</t>
  </si>
  <si>
    <t>011-012-000-0700-00</t>
  </si>
  <si>
    <t>1527/215</t>
  </si>
  <si>
    <t>016-036-000-0500-14</t>
  </si>
  <si>
    <t>1523/20</t>
  </si>
  <si>
    <t>REGION 4 COUNTY SALE</t>
  </si>
  <si>
    <t>017-027-000-0900-01</t>
  </si>
  <si>
    <t>1513/24</t>
  </si>
  <si>
    <t>019-025-000-1100-01</t>
  </si>
  <si>
    <t>1520/1436</t>
  </si>
  <si>
    <t>019-025-000-1000-01</t>
  </si>
  <si>
    <t>1532/357</t>
  </si>
  <si>
    <t>019-027-000-1800-00</t>
  </si>
  <si>
    <t>1526/701</t>
  </si>
  <si>
    <t>017-011-000-1900-02</t>
  </si>
  <si>
    <t>1543/217</t>
  </si>
  <si>
    <t>017-035-000-0700-03</t>
  </si>
  <si>
    <t>1547/1435</t>
  </si>
  <si>
    <t>Outliers</t>
  </si>
  <si>
    <t>020-036-000-2500-00</t>
  </si>
  <si>
    <t>3150 SWAFFER RD</t>
  </si>
  <si>
    <t>03-ARM’S LENGTH</t>
  </si>
  <si>
    <t>1514/1091</t>
  </si>
  <si>
    <t xml:space="preserve"> AG LAND RATES</t>
  </si>
  <si>
    <t xml:space="preserve"> </t>
  </si>
  <si>
    <t xml:space="preserve">5.913% Increase from 2024 Rate Table  5.913% applied to Rate Table </t>
  </si>
  <si>
    <t xml:space="preserve">Pre Acre Value Decreased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</si>
</sst>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0" fontId="3" fillId="0" borderId="0" xfId="0" applyNumberFormat="1" applyFont="1"/>
    <xf numFmtId="40" fontId="2" fillId="4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1416-3217-4C35-8004-B02A6B427EFA}">
  <dimension ref="A1:AK24"/>
  <sheetViews>
    <sheetView tabSelected="1" zoomScaleNormal="100" workbookViewId="0">
      <selection activeCell="C19" sqref="C19"/>
    </sheetView>
  </sheetViews>
  <sheetFormatPr defaultRowHeight="15" x14ac:dyDescent="0.25"/>
  <cols>
    <col min="1" max="1" width="20.7109375" customWidth="1"/>
    <col min="2" max="2" width="19.42578125" customWidth="1"/>
    <col min="3" max="3" width="11.140625" style="12" customWidth="1"/>
    <col min="4" max="4" width="13.7109375" style="7" customWidth="1"/>
    <col min="5" max="5" width="8.7109375" customWidth="1"/>
    <col min="6" max="6" width="19.28515625" customWidth="1"/>
    <col min="7" max="7" width="13.42578125" style="7" customWidth="1"/>
    <col min="8" max="8" width="16" style="7" customWidth="1"/>
    <col min="9" max="9" width="16.5703125" style="7" customWidth="1"/>
    <col min="10" max="10" width="18.28515625" style="7" customWidth="1"/>
    <col min="11" max="11" width="11.5703125" style="17" customWidth="1"/>
    <col min="12" max="12" width="14" style="17" customWidth="1"/>
    <col min="13" max="13" width="13.5703125" style="7" customWidth="1"/>
    <col min="14" max="14" width="11.85546875" style="22" customWidth="1"/>
    <col min="15" max="15" width="12.42578125" customWidth="1"/>
    <col min="16" max="16" width="16.140625" customWidth="1"/>
    <col min="17" max="17" width="27.5703125" customWidth="1"/>
  </cols>
  <sheetData>
    <row r="1" spans="1:37" x14ac:dyDescent="0.25">
      <c r="A1" s="1" t="s">
        <v>0</v>
      </c>
      <c r="B1" s="1" t="s">
        <v>1</v>
      </c>
      <c r="C1" s="11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16" t="s">
        <v>11</v>
      </c>
      <c r="M1" s="6" t="s">
        <v>12</v>
      </c>
      <c r="N1" s="21" t="s">
        <v>13</v>
      </c>
      <c r="O1" s="1" t="s">
        <v>14</v>
      </c>
      <c r="P1" s="1" t="s">
        <v>15</v>
      </c>
      <c r="Q1" s="1" t="s">
        <v>26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5">
      <c r="A2" t="s">
        <v>18</v>
      </c>
      <c r="B2" t="s">
        <v>19</v>
      </c>
      <c r="C2" s="12">
        <v>45296</v>
      </c>
      <c r="D2" s="7">
        <v>340000</v>
      </c>
      <c r="E2" t="s">
        <v>20</v>
      </c>
      <c r="F2" t="s">
        <v>17</v>
      </c>
      <c r="G2" s="7">
        <v>340000</v>
      </c>
      <c r="H2" s="7">
        <v>144878</v>
      </c>
      <c r="I2" s="7">
        <f>G2-0</f>
        <v>340000</v>
      </c>
      <c r="J2" s="7">
        <v>144878</v>
      </c>
      <c r="K2" s="17">
        <v>40</v>
      </c>
      <c r="L2" s="17">
        <v>40</v>
      </c>
      <c r="M2" s="7">
        <f>I2/K2</f>
        <v>8500</v>
      </c>
      <c r="N2" s="22">
        <f>I2/K2/43560</f>
        <v>0.19513314967860423</v>
      </c>
      <c r="O2" t="s">
        <v>21</v>
      </c>
      <c r="Q2" t="s">
        <v>27</v>
      </c>
    </row>
    <row r="3" spans="1:37" x14ac:dyDescent="0.25">
      <c r="A3" t="s">
        <v>30</v>
      </c>
      <c r="C3" s="12">
        <v>44985</v>
      </c>
      <c r="D3" s="7">
        <v>100000</v>
      </c>
      <c r="F3" t="s">
        <v>17</v>
      </c>
      <c r="G3" s="7">
        <v>100000</v>
      </c>
      <c r="I3" s="7">
        <v>100000</v>
      </c>
      <c r="K3" s="17">
        <v>13.86</v>
      </c>
      <c r="L3" s="17">
        <v>14.66</v>
      </c>
      <c r="M3" s="7">
        <v>7215.01</v>
      </c>
      <c r="N3" s="22">
        <v>0.16</v>
      </c>
      <c r="O3" t="s">
        <v>31</v>
      </c>
      <c r="Q3" t="s">
        <v>43</v>
      </c>
    </row>
    <row r="4" spans="1:37" x14ac:dyDescent="0.25">
      <c r="A4" t="s">
        <v>32</v>
      </c>
      <c r="C4" s="12">
        <v>44953</v>
      </c>
      <c r="D4" s="7">
        <v>145000</v>
      </c>
      <c r="F4" t="s">
        <v>17</v>
      </c>
      <c r="G4" s="7">
        <v>121443</v>
      </c>
      <c r="I4" s="7">
        <v>121443</v>
      </c>
      <c r="K4" s="17">
        <v>18.07</v>
      </c>
      <c r="L4" s="17">
        <v>19.649999999999999</v>
      </c>
      <c r="M4" s="7">
        <v>6720.7</v>
      </c>
      <c r="N4" s="22">
        <v>0.15</v>
      </c>
      <c r="O4" t="s">
        <v>33</v>
      </c>
      <c r="Q4" t="s">
        <v>43</v>
      </c>
    </row>
    <row r="5" spans="1:37" x14ac:dyDescent="0.25">
      <c r="A5" t="s">
        <v>32</v>
      </c>
      <c r="C5" s="12">
        <v>44686</v>
      </c>
      <c r="D5" s="7">
        <v>147000</v>
      </c>
      <c r="F5" t="s">
        <v>17</v>
      </c>
      <c r="G5" s="7">
        <v>123443</v>
      </c>
      <c r="I5" s="7">
        <v>123443</v>
      </c>
      <c r="K5" s="17">
        <v>18.07</v>
      </c>
      <c r="L5" s="17">
        <v>19.649999999999999</v>
      </c>
      <c r="M5" s="7">
        <v>6831.38</v>
      </c>
      <c r="N5" s="22">
        <v>0.16</v>
      </c>
      <c r="O5" t="s">
        <v>34</v>
      </c>
      <c r="Q5" t="s">
        <v>43</v>
      </c>
    </row>
    <row r="6" spans="1:37" x14ac:dyDescent="0.25">
      <c r="A6" t="s">
        <v>35</v>
      </c>
      <c r="C6" s="12">
        <v>44715</v>
      </c>
      <c r="D6" s="7">
        <v>220000</v>
      </c>
      <c r="F6" t="s">
        <v>17</v>
      </c>
      <c r="G6" s="7">
        <v>220000</v>
      </c>
      <c r="I6" s="7">
        <v>220000</v>
      </c>
      <c r="K6" s="17">
        <v>54.06</v>
      </c>
      <c r="L6" s="17">
        <v>57.25</v>
      </c>
      <c r="M6" s="7">
        <v>4069.55</v>
      </c>
      <c r="N6" s="22">
        <v>0.09</v>
      </c>
      <c r="O6" t="s">
        <v>36</v>
      </c>
      <c r="Q6" t="s">
        <v>43</v>
      </c>
    </row>
    <row r="7" spans="1:37" x14ac:dyDescent="0.25">
      <c r="A7" t="s">
        <v>37</v>
      </c>
      <c r="C7" s="12">
        <v>44789</v>
      </c>
      <c r="D7" s="7">
        <v>225000</v>
      </c>
      <c r="F7" t="s">
        <v>17</v>
      </c>
      <c r="G7" s="7">
        <v>93397</v>
      </c>
      <c r="I7" s="7">
        <v>93397</v>
      </c>
      <c r="K7" s="17">
        <v>48.32</v>
      </c>
      <c r="L7" s="17">
        <v>71.28</v>
      </c>
      <c r="M7" s="7">
        <v>4609.62</v>
      </c>
      <c r="N7" s="22">
        <v>0.11</v>
      </c>
      <c r="O7" t="s">
        <v>38</v>
      </c>
      <c r="Q7" t="s">
        <v>43</v>
      </c>
    </row>
    <row r="8" spans="1:37" x14ac:dyDescent="0.25">
      <c r="A8" t="s">
        <v>41</v>
      </c>
      <c r="C8" s="12">
        <v>44903</v>
      </c>
      <c r="D8" s="7">
        <v>405000</v>
      </c>
      <c r="F8" t="s">
        <v>17</v>
      </c>
      <c r="G8" s="7">
        <v>394562</v>
      </c>
      <c r="I8" s="7">
        <v>394562</v>
      </c>
      <c r="K8" s="17">
        <v>69.37</v>
      </c>
      <c r="L8" s="17">
        <v>72.569999999999993</v>
      </c>
      <c r="M8" s="7">
        <v>5687.79</v>
      </c>
      <c r="N8" s="22">
        <v>0.13</v>
      </c>
      <c r="O8" t="s">
        <v>42</v>
      </c>
      <c r="Q8" t="s">
        <v>43</v>
      </c>
    </row>
    <row r="9" spans="1:37" x14ac:dyDescent="0.25">
      <c r="A9" t="s">
        <v>44</v>
      </c>
      <c r="C9" s="12">
        <v>44757</v>
      </c>
      <c r="D9" s="7">
        <v>135000</v>
      </c>
      <c r="F9" t="s">
        <v>17</v>
      </c>
      <c r="G9" s="7">
        <v>121196</v>
      </c>
      <c r="I9" s="7">
        <v>121196</v>
      </c>
      <c r="K9" s="17">
        <v>27.71</v>
      </c>
      <c r="L9" s="17">
        <v>29.96</v>
      </c>
      <c r="M9" s="7">
        <v>4373.7299999999996</v>
      </c>
      <c r="N9" s="22">
        <v>0.1</v>
      </c>
      <c r="O9" t="s">
        <v>45</v>
      </c>
      <c r="Q9" t="s">
        <v>43</v>
      </c>
    </row>
    <row r="10" spans="1:37" x14ac:dyDescent="0.25">
      <c r="A10" t="s">
        <v>46</v>
      </c>
      <c r="C10" s="12">
        <v>44869</v>
      </c>
      <c r="D10" s="7">
        <v>496440</v>
      </c>
      <c r="F10" t="s">
        <v>17</v>
      </c>
      <c r="G10" s="7">
        <v>496440</v>
      </c>
      <c r="I10" s="7">
        <v>496440</v>
      </c>
      <c r="K10" s="17">
        <v>119.72</v>
      </c>
      <c r="L10" s="17">
        <v>123.77</v>
      </c>
      <c r="M10" s="7">
        <v>4146.68</v>
      </c>
      <c r="N10" s="22">
        <v>0.1</v>
      </c>
      <c r="O10" t="s">
        <v>47</v>
      </c>
      <c r="Q10" t="s">
        <v>43</v>
      </c>
      <c r="AB10" s="2"/>
      <c r="AD10" s="2"/>
    </row>
    <row r="11" spans="1:37" x14ac:dyDescent="0.25">
      <c r="A11" t="s">
        <v>48</v>
      </c>
      <c r="C11" s="12">
        <v>45069</v>
      </c>
      <c r="D11" s="7">
        <v>313000</v>
      </c>
      <c r="F11" t="s">
        <v>17</v>
      </c>
      <c r="G11" s="7">
        <v>313000</v>
      </c>
      <c r="I11" s="7">
        <v>313000</v>
      </c>
      <c r="K11" s="17">
        <v>59.47</v>
      </c>
      <c r="L11" s="17">
        <v>61.54</v>
      </c>
      <c r="M11" s="7">
        <v>5263.16</v>
      </c>
      <c r="N11" s="22">
        <v>0.12</v>
      </c>
      <c r="O11" t="s">
        <v>49</v>
      </c>
      <c r="Q11" t="s">
        <v>43</v>
      </c>
      <c r="AB11" s="2"/>
      <c r="AD11" s="2"/>
    </row>
    <row r="12" spans="1:37" x14ac:dyDescent="0.25">
      <c r="A12" t="s">
        <v>50</v>
      </c>
      <c r="C12" s="12">
        <v>44971</v>
      </c>
      <c r="D12" s="7">
        <v>855000</v>
      </c>
      <c r="F12" t="s">
        <v>17</v>
      </c>
      <c r="G12" s="7">
        <v>796878</v>
      </c>
      <c r="I12" s="7">
        <v>796878</v>
      </c>
      <c r="K12" s="17">
        <v>113.65</v>
      </c>
      <c r="L12" s="17">
        <v>127.98</v>
      </c>
      <c r="M12" s="7">
        <v>7011.68</v>
      </c>
      <c r="N12" s="22">
        <v>0.16</v>
      </c>
      <c r="O12" t="s">
        <v>51</v>
      </c>
      <c r="Q12" t="s">
        <v>43</v>
      </c>
      <c r="AB12" s="2"/>
      <c r="AD12" s="2"/>
    </row>
    <row r="13" spans="1:37" x14ac:dyDescent="0.25">
      <c r="A13" t="s">
        <v>52</v>
      </c>
      <c r="C13" s="12">
        <v>45257</v>
      </c>
      <c r="D13" s="7">
        <v>175000</v>
      </c>
      <c r="F13" t="s">
        <v>17</v>
      </c>
      <c r="G13" s="7">
        <v>175000</v>
      </c>
      <c r="I13" s="7">
        <v>175000</v>
      </c>
      <c r="K13" s="17">
        <v>36.590000000000003</v>
      </c>
      <c r="L13" s="17">
        <v>37.200000000000003</v>
      </c>
      <c r="M13" s="7">
        <v>4782.7299999999996</v>
      </c>
      <c r="N13" s="22">
        <v>0.11</v>
      </c>
      <c r="O13" t="s">
        <v>53</v>
      </c>
      <c r="Q13" t="s">
        <v>43</v>
      </c>
      <c r="AB13" s="2"/>
      <c r="AD13" s="2"/>
    </row>
    <row r="14" spans="1:37" x14ac:dyDescent="0.25">
      <c r="A14" t="s">
        <v>54</v>
      </c>
      <c r="C14" s="12">
        <v>45348</v>
      </c>
      <c r="D14" s="7">
        <v>350000</v>
      </c>
      <c r="F14" t="s">
        <v>17</v>
      </c>
      <c r="G14" s="7">
        <v>226779</v>
      </c>
      <c r="I14" s="7">
        <v>226779</v>
      </c>
      <c r="K14" s="17">
        <v>26.73</v>
      </c>
      <c r="L14" s="17">
        <v>50.14</v>
      </c>
      <c r="M14" s="7">
        <v>8484.06</v>
      </c>
      <c r="N14" s="22">
        <v>0.19470000000000001</v>
      </c>
      <c r="O14" t="s">
        <v>55</v>
      </c>
      <c r="Q14" t="s">
        <v>43</v>
      </c>
      <c r="AB14" s="2"/>
      <c r="AD14" s="2"/>
    </row>
    <row r="15" spans="1:37" ht="15.75" thickBot="1" x14ac:dyDescent="0.3">
      <c r="A15" t="s">
        <v>57</v>
      </c>
      <c r="B15" t="s">
        <v>58</v>
      </c>
      <c r="C15" s="12">
        <v>44748</v>
      </c>
      <c r="D15" s="7">
        <v>500000</v>
      </c>
      <c r="E15" t="s">
        <v>16</v>
      </c>
      <c r="F15" t="s">
        <v>59</v>
      </c>
      <c r="G15" s="7">
        <v>250000</v>
      </c>
      <c r="H15" s="7">
        <v>356514</v>
      </c>
      <c r="I15" s="7">
        <v>250000</v>
      </c>
      <c r="J15" s="7">
        <v>356514</v>
      </c>
      <c r="K15" s="17">
        <v>80</v>
      </c>
      <c r="L15" s="17">
        <v>80</v>
      </c>
      <c r="M15" s="7">
        <v>3125</v>
      </c>
      <c r="N15" s="22">
        <v>7.174012855831037E-2</v>
      </c>
      <c r="O15" t="s">
        <v>60</v>
      </c>
      <c r="Q15" t="s">
        <v>61</v>
      </c>
      <c r="R15" t="s">
        <v>62</v>
      </c>
      <c r="AC15" s="2"/>
      <c r="AE15" s="2"/>
    </row>
    <row r="16" spans="1:37" ht="15.75" thickTop="1" x14ac:dyDescent="0.25">
      <c r="A16" s="3"/>
      <c r="B16" s="3"/>
      <c r="C16" s="13" t="s">
        <v>22</v>
      </c>
      <c r="D16" s="8">
        <f>+SUM(D2:D15)</f>
        <v>4406440</v>
      </c>
      <c r="E16" s="3"/>
      <c r="F16" s="3"/>
      <c r="G16" s="8">
        <f t="shared" ref="G16:L16" si="0">+SUM(G2:G15)</f>
        <v>3772138</v>
      </c>
      <c r="H16" s="8">
        <f t="shared" si="0"/>
        <v>501392</v>
      </c>
      <c r="I16" s="8">
        <f t="shared" si="0"/>
        <v>3772138</v>
      </c>
      <c r="J16" s="8">
        <f t="shared" si="0"/>
        <v>501392</v>
      </c>
      <c r="K16" s="18">
        <f t="shared" si="0"/>
        <v>725.62</v>
      </c>
      <c r="L16" s="18">
        <f t="shared" si="0"/>
        <v>805.65</v>
      </c>
      <c r="M16" s="8"/>
      <c r="N16" s="23"/>
      <c r="O16" s="3"/>
      <c r="P16" s="3"/>
      <c r="Q16" s="3"/>
    </row>
    <row r="17" spans="1:17" x14ac:dyDescent="0.25">
      <c r="A17" s="4"/>
      <c r="B17" s="4"/>
      <c r="C17" s="14"/>
      <c r="D17" s="9"/>
      <c r="E17" s="4"/>
      <c r="F17" s="4"/>
      <c r="G17" s="9"/>
      <c r="H17" s="9"/>
      <c r="I17" s="9"/>
      <c r="J17" s="9" t="s">
        <v>23</v>
      </c>
      <c r="K17" s="19" t="s">
        <v>23</v>
      </c>
      <c r="L17" s="19"/>
      <c r="M17" s="9" t="s">
        <v>23</v>
      </c>
      <c r="N17" s="24"/>
      <c r="O17" s="4"/>
      <c r="P17" s="4"/>
      <c r="Q17" s="4"/>
    </row>
    <row r="18" spans="1:17" x14ac:dyDescent="0.25">
      <c r="A18" s="5"/>
      <c r="B18" s="5"/>
      <c r="C18" s="15"/>
      <c r="D18" s="10"/>
      <c r="E18" s="5"/>
      <c r="F18" s="5"/>
      <c r="G18" s="10"/>
      <c r="H18" s="10"/>
      <c r="I18" s="10"/>
      <c r="J18" s="10"/>
      <c r="K18" s="20" t="s">
        <v>24</v>
      </c>
      <c r="L18" s="27">
        <f>I16/K16</f>
        <v>5198.5033488602849</v>
      </c>
      <c r="M18" s="10" t="s">
        <v>25</v>
      </c>
      <c r="N18" s="25">
        <f>I16/K16/43560</f>
        <v>0.11934121553857403</v>
      </c>
      <c r="O18" s="5"/>
      <c r="P18" s="5"/>
      <c r="Q18" s="5"/>
    </row>
    <row r="19" spans="1:17" x14ac:dyDescent="0.25">
      <c r="A19" t="s">
        <v>64</v>
      </c>
    </row>
    <row r="20" spans="1:17" x14ac:dyDescent="0.25">
      <c r="A20" t="s">
        <v>63</v>
      </c>
    </row>
    <row r="21" spans="1:17" ht="15.75" x14ac:dyDescent="0.25">
      <c r="A21" s="26"/>
    </row>
    <row r="22" spans="1:17" x14ac:dyDescent="0.25">
      <c r="A22" t="s">
        <v>56</v>
      </c>
    </row>
    <row r="23" spans="1:17" x14ac:dyDescent="0.25">
      <c r="A23" t="s">
        <v>28</v>
      </c>
      <c r="C23" s="12">
        <v>45104</v>
      </c>
      <c r="D23" s="7">
        <v>135000</v>
      </c>
      <c r="F23" t="s">
        <v>17</v>
      </c>
      <c r="G23" s="7">
        <v>62742</v>
      </c>
      <c r="I23" s="7">
        <v>62742</v>
      </c>
      <c r="K23" s="17">
        <v>23.11</v>
      </c>
      <c r="L23" s="17">
        <v>36.92</v>
      </c>
      <c r="M23" s="7">
        <v>2714.93</v>
      </c>
      <c r="N23" s="22">
        <v>0.06</v>
      </c>
      <c r="O23" t="s">
        <v>29</v>
      </c>
      <c r="Q23" t="s">
        <v>43</v>
      </c>
    </row>
    <row r="24" spans="1:17" x14ac:dyDescent="0.25">
      <c r="A24" t="s">
        <v>39</v>
      </c>
      <c r="C24" s="12">
        <v>44981</v>
      </c>
      <c r="D24" s="7">
        <v>152000</v>
      </c>
      <c r="F24" t="s">
        <v>17</v>
      </c>
      <c r="G24" s="7">
        <v>152000</v>
      </c>
      <c r="I24" s="7">
        <v>152000</v>
      </c>
      <c r="K24" s="17">
        <v>81.19</v>
      </c>
      <c r="L24" s="17">
        <v>81.19</v>
      </c>
      <c r="M24" s="7">
        <v>1872.15</v>
      </c>
      <c r="N24" s="22">
        <v>0.04</v>
      </c>
      <c r="O24" t="s">
        <v>40</v>
      </c>
      <c r="Q24" t="s">
        <v>43</v>
      </c>
    </row>
  </sheetData>
  <sheetProtection algorithmName="SHA-512" hashValue="XoHw9ud49wpLb4cU+UVJbaY9Ddh+abx+OjYNRrHz440A1bpzJilKzHuQGNr3+FAf4PsZxDvGvt0SclC6EFUqFw==" saltValue="6CmSTk1bsc3q0vrcUmyfxA==" spinCount="100000" sheet="1" objects="1" scenarios="1" selectLockedCells="1" selectUnlockedCells="1"/>
  <conditionalFormatting sqref="A2:Q15 A23:Q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70A3-9BD9-4F45-9741-17AA92126A3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 WatertownTownship</dc:creator>
  <cp:lastModifiedBy>Sarah Osentoski</cp:lastModifiedBy>
  <dcterms:created xsi:type="dcterms:W3CDTF">2025-01-21T19:40:33Z</dcterms:created>
  <dcterms:modified xsi:type="dcterms:W3CDTF">2025-02-24T17:52:34Z</dcterms:modified>
</cp:coreProperties>
</file>